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Optimalisatie" sheetId="2" r:id="rId1"/>
  </sheets>
  <definedNames>
    <definedName name="MaxProcent">Optimalisatie!$G$20</definedName>
    <definedName name="MinAantal">Optimalisatie!$G$21</definedName>
    <definedName name="ProcentTotaal">Optimalisatie!$G$6:$G$11</definedName>
    <definedName name="Prod_4_5_Budget">Optimalisatie!$G$19</definedName>
    <definedName name="Prod_4_5_Kosten">Optimalisatie!$F$13</definedName>
    <definedName name="ProdBudget">Optimalisatie!$G$18</definedName>
    <definedName name="ProdKosten">Optimalisatie!$F$12</definedName>
    <definedName name="solver_adj" localSheetId="0" hidden="1">Optimalisatie!$D$6:$D$11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0" localSheetId="0" hidden="1">Optimalisatie!$D$6:$D$11</definedName>
    <definedName name="solver_lhs1" localSheetId="0" hidden="1">Optimalisatie!$D$6:$D$11</definedName>
    <definedName name="solver_lhs2" localSheetId="0" hidden="1">Optimalisatie!$F$12</definedName>
    <definedName name="solver_lhs3" localSheetId="0" hidden="1">Optimalisatie!$G$6:$G$11</definedName>
    <definedName name="solver_lhs4" localSheetId="0" hidden="1">Optimalisatie!$F$13</definedName>
    <definedName name="solver_lhs5" localSheetId="0" hidden="1">Optimalisatie!$D$6:$D$11</definedName>
    <definedName name="solver_lhs6" localSheetId="0" hidden="1">Optimalisatie!$D$6:$D$11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Optimalisatie!$F$12</definedName>
    <definedName name="solver_pre" localSheetId="0" hidden="1">0.000001</definedName>
    <definedName name="solver_rbv" localSheetId="0" hidden="1">1</definedName>
    <definedName name="solver_rel0" localSheetId="0" hidden="1">4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4</definedName>
    <definedName name="solver_rel6" localSheetId="0" hidden="1">4</definedName>
    <definedName name="solver_rhs0" localSheetId="0" hidden="1">integer</definedName>
    <definedName name="solver_rhs1" localSheetId="0" hidden="1">MinAantal</definedName>
    <definedName name="solver_rhs2" localSheetId="0" hidden="1">ProdBudget</definedName>
    <definedName name="solver_rhs3" localSheetId="0" hidden="1">MaxProcent</definedName>
    <definedName name="solver_rhs4" localSheetId="0" hidden="1">Prod_4_5_Budget</definedName>
    <definedName name="solver_rhs5" localSheetId="0" hidden="1">geheeltallig</definedName>
    <definedName name="solver_rhs6" localSheetId="0" hidden="1">geheeltallig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0.333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eWinst">Optimalisatie!$E$15</definedName>
    <definedName name="VerwachteVerkoop">Optimalisatie!$D$6:$D$11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E6" i="2" l="1"/>
  <c r="E7" i="2"/>
  <c r="E8" i="2"/>
  <c r="E9" i="2"/>
  <c r="E10" i="2"/>
  <c r="E11" i="2"/>
  <c r="E15" i="2" l="1"/>
  <c r="F6" i="2"/>
  <c r="F7" i="2"/>
  <c r="F8" i="2"/>
  <c r="F9" i="2"/>
  <c r="F10" i="2"/>
  <c r="F11" i="2"/>
  <c r="F13" i="2" l="1"/>
  <c r="F12" i="2"/>
  <c r="G7" i="2" l="1"/>
  <c r="G11" i="2"/>
  <c r="G6" i="2"/>
  <c r="G10" i="2"/>
  <c r="G9" i="2"/>
  <c r="G8" i="2"/>
</calcChain>
</file>

<file path=xl/sharedStrings.xml><?xml version="1.0" encoding="utf-8"?>
<sst xmlns="http://schemas.openxmlformats.org/spreadsheetml/2006/main" count="22" uniqueCount="21">
  <si>
    <t>Beperkingen</t>
  </si>
  <si>
    <t>Winst</t>
  </si>
  <si>
    <t>Verwachte verkoop</t>
  </si>
  <si>
    <t>Totale kosten</t>
  </si>
  <si>
    <t>Procent van totaal</t>
  </si>
  <si>
    <t>Maximum % aandeel voor ieder product</t>
  </si>
  <si>
    <t>Er kunnen alleen hele producten gefabriceerd worden</t>
  </si>
  <si>
    <t>Productenlijn FB</t>
  </si>
  <si>
    <t>Product 1</t>
  </si>
  <si>
    <t>Product 2</t>
  </si>
  <si>
    <t>Product 3</t>
  </si>
  <si>
    <t>Product 4</t>
  </si>
  <si>
    <t>Product 5</t>
  </si>
  <si>
    <t>Product 6</t>
  </si>
  <si>
    <t xml:space="preserve">Product 4 + 5 </t>
  </si>
  <si>
    <t>Totale budget voor Product 4 + 5</t>
  </si>
  <si>
    <t>Minimum verkoop per product</t>
  </si>
  <si>
    <t>Productie-kosten</t>
  </si>
  <si>
    <t>Productiekosten totaal</t>
  </si>
  <si>
    <t>Winst totaal</t>
  </si>
  <si>
    <t>Totaal productiebudget - Alpha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</si>
</sst>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 applyFont="1" applyBorder="1"/>
    <xf numFmtId="0" fontId="1" fillId="2" borderId="0" xfId="1" applyFont="1" applyFill="1" applyBorder="1"/>
    <xf numFmtId="0" fontId="2" fillId="2" borderId="0" xfId="1" applyFont="1" applyFill="1" applyBorder="1" applyAlignment="1">
      <alignment horizontal="left"/>
    </xf>
    <xf numFmtId="9" fontId="1" fillId="2" borderId="0" xfId="1" applyNumberFormat="1" applyFont="1" applyFill="1" applyBorder="1"/>
    <xf numFmtId="9" fontId="0" fillId="0" borderId="0" xfId="2" applyFont="1" applyBorder="1"/>
    <xf numFmtId="1" fontId="1" fillId="0" borderId="0" xfId="1" applyNumberFormat="1" applyFont="1" applyBorder="1"/>
    <xf numFmtId="0" fontId="4" fillId="0" borderId="0" xfId="1" applyFont="1" applyBorder="1"/>
    <xf numFmtId="0" fontId="1" fillId="0" borderId="0" xfId="1" applyFont="1" applyBorder="1" applyAlignment="1">
      <alignment horizontal="right" vertical="top"/>
    </xf>
    <xf numFmtId="0" fontId="1" fillId="0" borderId="0" xfId="1" applyFont="1" applyBorder="1" applyAlignment="1">
      <alignment horizontal="right" vertical="top" wrapText="1"/>
    </xf>
    <xf numFmtId="0" fontId="2" fillId="2" borderId="0" xfId="1" applyFont="1" applyFill="1" applyBorder="1" applyAlignment="1">
      <alignment horizontal="right" vertical="top" wrapText="1"/>
    </xf>
    <xf numFmtId="0" fontId="2" fillId="2" borderId="0" xfId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right"/>
    </xf>
    <xf numFmtId="37" fontId="1" fillId="3" borderId="0" xfId="1" applyNumberFormat="1" applyFont="1" applyFill="1" applyBorder="1"/>
    <xf numFmtId="0" fontId="4" fillId="3" borderId="0" xfId="1" applyFont="1" applyFill="1" applyBorder="1" applyAlignment="1">
      <alignment horizontal="right"/>
    </xf>
    <xf numFmtId="0" fontId="1" fillId="3" borderId="0" xfId="1" applyFont="1" applyFill="1" applyBorder="1" applyAlignment="1">
      <alignment horizontal="left"/>
    </xf>
    <xf numFmtId="10" fontId="1" fillId="3" borderId="0" xfId="1" applyNumberFormat="1" applyFont="1" applyFill="1" applyBorder="1"/>
    <xf numFmtId="0" fontId="2" fillId="3" borderId="0" xfId="1" applyFont="1" applyFill="1" applyBorder="1" applyAlignment="1"/>
    <xf numFmtId="0" fontId="1" fillId="4" borderId="0" xfId="1" applyFont="1" applyFill="1" applyBorder="1"/>
    <xf numFmtId="44" fontId="1" fillId="0" borderId="0" xfId="4" applyFont="1" applyBorder="1"/>
    <xf numFmtId="44" fontId="0" fillId="0" borderId="0" xfId="4" applyFont="1" applyBorder="1"/>
    <xf numFmtId="44" fontId="1" fillId="2" borderId="0" xfId="4" applyFont="1" applyFill="1" applyBorder="1"/>
    <xf numFmtId="44" fontId="2" fillId="2" borderId="0" xfId="4" applyFont="1" applyFill="1" applyBorder="1"/>
    <xf numFmtId="44" fontId="1" fillId="3" borderId="0" xfId="4" applyFont="1" applyFill="1" applyBorder="1"/>
    <xf numFmtId="9" fontId="2" fillId="2" borderId="0" xfId="5" applyFont="1" applyFill="1" applyBorder="1"/>
  </cellXfs>
  <cellStyles count="6">
    <cellStyle name="Procent" xfId="5" builtinId="5"/>
    <cellStyle name="Procent 2" xfId="2"/>
    <cellStyle name="Standaard" xfId="0" builtinId="0"/>
    <cellStyle name="Standaard 2" xfId="1"/>
    <cellStyle name="Valuta" xfId="4" builtinId="4"/>
    <cellStyle name="Valu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15240</xdr:rowOff>
    </xdr:from>
    <xdr:to>
      <xdr:col>2</xdr:col>
      <xdr:colOff>15240</xdr:colOff>
      <xdr:row>3</xdr:row>
      <xdr:rowOff>112967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15240"/>
          <a:ext cx="1783080" cy="646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A5" sqref="A5"/>
    </sheetView>
  </sheetViews>
  <sheetFormatPr defaultColWidth="9.109375" defaultRowHeight="14.4" x14ac:dyDescent="0.3"/>
  <cols>
    <col min="1" max="1" width="14.109375" style="1" customWidth="1"/>
    <col min="2" max="2" width="12.33203125" style="1" customWidth="1"/>
    <col min="3" max="4" width="10.5546875" style="1" customWidth="1"/>
    <col min="5" max="6" width="12.33203125" style="1" customWidth="1"/>
    <col min="7" max="7" width="12.33203125" style="1" bestFit="1" customWidth="1"/>
    <col min="8" max="16384" width="9.109375" style="1"/>
  </cols>
  <sheetData>
    <row r="1" spans="1:8" x14ac:dyDescent="0.3">
      <c r="A1" s="18"/>
      <c r="B1" s="18"/>
      <c r="C1" s="18"/>
      <c r="D1" s="18"/>
      <c r="E1" s="18"/>
      <c r="F1" s="18"/>
      <c r="G1" s="18"/>
    </row>
    <row r="2" spans="1:8" x14ac:dyDescent="0.3">
      <c r="A2" s="18"/>
      <c r="B2" s="18"/>
      <c r="C2" s="18"/>
      <c r="D2" s="18"/>
      <c r="E2" s="18"/>
      <c r="F2" s="18"/>
      <c r="G2" s="18"/>
    </row>
    <row r="3" spans="1:8" x14ac:dyDescent="0.3">
      <c r="A3" s="18"/>
      <c r="B3" s="18"/>
      <c r="C3" s="18"/>
      <c r="D3" s="18"/>
      <c r="E3" s="18"/>
      <c r="F3" s="18"/>
      <c r="G3" s="18"/>
    </row>
    <row r="4" spans="1:8" x14ac:dyDescent="0.3">
      <c r="A4" s="18"/>
      <c r="B4" s="18"/>
      <c r="C4" s="18"/>
      <c r="D4" s="18"/>
      <c r="E4" s="18"/>
      <c r="F4" s="18"/>
      <c r="G4" s="18"/>
      <c r="H4" s="12"/>
    </row>
    <row r="5" spans="1:8" s="8" customFormat="1" ht="28.8" x14ac:dyDescent="0.3">
      <c r="A5" s="11" t="s">
        <v>7</v>
      </c>
      <c r="B5" s="10" t="s">
        <v>17</v>
      </c>
      <c r="C5" s="10" t="s">
        <v>1</v>
      </c>
      <c r="D5" s="10" t="s">
        <v>2</v>
      </c>
      <c r="E5" s="10" t="s">
        <v>1</v>
      </c>
      <c r="F5" s="10" t="s">
        <v>3</v>
      </c>
      <c r="G5" s="10" t="s">
        <v>4</v>
      </c>
      <c r="H5" s="9"/>
    </row>
    <row r="6" spans="1:8" x14ac:dyDescent="0.3">
      <c r="A6" s="7" t="s">
        <v>8</v>
      </c>
      <c r="B6" s="19">
        <v>55.87</v>
      </c>
      <c r="C6" s="19">
        <v>0.115</v>
      </c>
      <c r="D6" s="6">
        <v>250</v>
      </c>
      <c r="E6" s="20">
        <f t="shared" ref="E6:E11" si="0">(B6*D6)*C6</f>
        <v>1606.2625</v>
      </c>
      <c r="F6" s="20">
        <f t="shared" ref="F6:F11" si="1">(B6*D6)</f>
        <v>13967.5</v>
      </c>
      <c r="G6" s="5">
        <f t="shared" ref="G6:G11" si="2">F6/$F$12</f>
        <v>8.5171577968504664E-2</v>
      </c>
    </row>
    <row r="7" spans="1:8" x14ac:dyDescent="0.3">
      <c r="A7" s="7" t="s">
        <v>9</v>
      </c>
      <c r="B7" s="19">
        <v>103</v>
      </c>
      <c r="C7" s="19">
        <v>8.4000000000000005E-2</v>
      </c>
      <c r="D7" s="6">
        <v>250</v>
      </c>
      <c r="E7" s="20">
        <f t="shared" si="0"/>
        <v>2163</v>
      </c>
      <c r="F7" s="20">
        <f t="shared" si="1"/>
        <v>25750</v>
      </c>
      <c r="G7" s="5">
        <f t="shared" si="2"/>
        <v>0.15701937588609235</v>
      </c>
    </row>
    <row r="8" spans="1:8" x14ac:dyDescent="0.3">
      <c r="A8" s="7" t="s">
        <v>10</v>
      </c>
      <c r="B8" s="19">
        <v>8.4499999999999993</v>
      </c>
      <c r="C8" s="19">
        <v>8.2000000000000003E-2</v>
      </c>
      <c r="D8" s="6">
        <v>250</v>
      </c>
      <c r="E8" s="20">
        <f t="shared" si="0"/>
        <v>173.22499999999999</v>
      </c>
      <c r="F8" s="20">
        <f t="shared" si="1"/>
        <v>2112.5</v>
      </c>
      <c r="G8" s="5">
        <f t="shared" si="2"/>
        <v>1.288168666249981E-2</v>
      </c>
    </row>
    <row r="9" spans="1:8" x14ac:dyDescent="0.3">
      <c r="A9" s="7" t="s">
        <v>11</v>
      </c>
      <c r="B9" s="19">
        <v>183.66</v>
      </c>
      <c r="C9" s="19">
        <v>0.112</v>
      </c>
      <c r="D9" s="6">
        <v>250</v>
      </c>
      <c r="E9" s="20">
        <f t="shared" si="0"/>
        <v>5142.4800000000005</v>
      </c>
      <c r="F9" s="20">
        <f t="shared" si="1"/>
        <v>45915</v>
      </c>
      <c r="G9" s="5">
        <f t="shared" si="2"/>
        <v>0.27998231626446329</v>
      </c>
    </row>
    <row r="10" spans="1:8" x14ac:dyDescent="0.3">
      <c r="A10" s="7" t="s">
        <v>12</v>
      </c>
      <c r="B10" s="19">
        <v>288</v>
      </c>
      <c r="C10" s="19">
        <v>0.13900000000000001</v>
      </c>
      <c r="D10" s="6">
        <v>250</v>
      </c>
      <c r="E10" s="20">
        <f t="shared" si="0"/>
        <v>10008</v>
      </c>
      <c r="F10" s="20">
        <f t="shared" si="1"/>
        <v>72000</v>
      </c>
      <c r="G10" s="5">
        <f t="shared" si="2"/>
        <v>0.43904446849703493</v>
      </c>
    </row>
    <row r="11" spans="1:8" x14ac:dyDescent="0.3">
      <c r="A11" s="7" t="s">
        <v>13</v>
      </c>
      <c r="B11" s="19">
        <v>16.989999999999998</v>
      </c>
      <c r="C11" s="19">
        <v>0.16300000000000001</v>
      </c>
      <c r="D11" s="6">
        <v>250</v>
      </c>
      <c r="E11" s="20">
        <f t="shared" si="0"/>
        <v>692.34249999999997</v>
      </c>
      <c r="F11" s="20">
        <f t="shared" si="1"/>
        <v>4247.5</v>
      </c>
      <c r="G11" s="5">
        <f t="shared" si="2"/>
        <v>2.5900574721404942E-2</v>
      </c>
    </row>
    <row r="12" spans="1:8" x14ac:dyDescent="0.3">
      <c r="A12" s="3" t="s">
        <v>18</v>
      </c>
      <c r="B12" s="2"/>
      <c r="C12" s="2"/>
      <c r="D12" s="2"/>
      <c r="E12" s="21"/>
      <c r="F12" s="22">
        <f>SUM(F6:F11)</f>
        <v>163992.5</v>
      </c>
      <c r="G12" s="4"/>
    </row>
    <row r="13" spans="1:8" x14ac:dyDescent="0.3">
      <c r="A13" s="3" t="s">
        <v>14</v>
      </c>
      <c r="B13" s="2"/>
      <c r="C13" s="2"/>
      <c r="D13" s="2"/>
      <c r="E13" s="21"/>
      <c r="F13" s="22">
        <f>F9+F10</f>
        <v>117915</v>
      </c>
      <c r="G13" s="2"/>
    </row>
    <row r="15" spans="1:8" x14ac:dyDescent="0.3">
      <c r="A15" s="3" t="s">
        <v>19</v>
      </c>
      <c r="B15" s="2"/>
      <c r="C15" s="2"/>
      <c r="D15" s="2"/>
      <c r="E15" s="22">
        <f>SUM(E6:E11)</f>
        <v>19785.309999999998</v>
      </c>
      <c r="F15" s="24">
        <f>E15/ProdKosten</f>
        <v>0.12064765156943151</v>
      </c>
      <c r="G15" s="4"/>
    </row>
    <row r="18" spans="1:7" x14ac:dyDescent="0.3">
      <c r="A18" s="17" t="s">
        <v>0</v>
      </c>
      <c r="B18" s="15"/>
      <c r="C18" s="15"/>
      <c r="D18" s="15"/>
      <c r="E18" s="15"/>
      <c r="F18" s="14" t="s">
        <v>20</v>
      </c>
      <c r="G18" s="23">
        <v>150000</v>
      </c>
    </row>
    <row r="19" spans="1:7" x14ac:dyDescent="0.3">
      <c r="A19" s="15"/>
      <c r="B19" s="15"/>
      <c r="C19" s="15"/>
      <c r="D19" s="15"/>
      <c r="E19" s="15"/>
      <c r="F19" s="14" t="s">
        <v>15</v>
      </c>
      <c r="G19" s="23">
        <v>35000</v>
      </c>
    </row>
    <row r="20" spans="1:7" x14ac:dyDescent="0.3">
      <c r="A20" s="15"/>
      <c r="B20" s="15"/>
      <c r="C20" s="15"/>
      <c r="D20" s="15"/>
      <c r="E20" s="15"/>
      <c r="F20" s="14" t="s">
        <v>5</v>
      </c>
      <c r="G20" s="16">
        <v>0.2</v>
      </c>
    </row>
    <row r="21" spans="1:7" x14ac:dyDescent="0.3">
      <c r="A21" s="15"/>
      <c r="B21" s="15"/>
      <c r="C21" s="15"/>
      <c r="D21" s="15"/>
      <c r="E21" s="15"/>
      <c r="F21" s="14" t="s">
        <v>16</v>
      </c>
      <c r="G21" s="13">
        <v>50</v>
      </c>
    </row>
    <row r="22" spans="1:7" x14ac:dyDescent="0.3">
      <c r="A22" s="15"/>
      <c r="B22" s="15"/>
      <c r="C22" s="15"/>
      <c r="D22" s="15"/>
      <c r="E22" s="15"/>
      <c r="F22" s="14" t="s">
        <v>6</v>
      </c>
      <c r="G22" s="13"/>
    </row>
  </sheetData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cellWatches>
    <cellWatch r="F13"/>
    <cellWatch r="F12"/>
  </cellWatch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Optimalisatie</vt:lpstr>
      <vt:lpstr>MaxProcent</vt:lpstr>
      <vt:lpstr>MinAantal</vt:lpstr>
      <vt:lpstr>ProcentTotaal</vt:lpstr>
      <vt:lpstr>Prod_4_5_Budget</vt:lpstr>
      <vt:lpstr>Prod_4_5_Kosten</vt:lpstr>
      <vt:lpstr>ProdBudget</vt:lpstr>
      <vt:lpstr>ProdKosten</vt:lpstr>
      <vt:lpstr>TotaleWinst</vt:lpstr>
      <vt:lpstr>VerwachteVerkoop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2016-08-04T14:20:51Z</dcterms:created>
  <dcterms:modified xsi:type="dcterms:W3CDTF">2017-02-14T09:04:45Z</dcterms:modified>
</cp:coreProperties>
</file>